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VT\086\2 nabídky\"/>
    </mc:Choice>
  </mc:AlternateContent>
  <xr:revisionPtr revIDLastSave="0" documentId="13_ncr:201_{3A72AE4E-567D-4D1D-B71C-BBC79A5F2B85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technika'!$B$1:$T$24</definedName>
  </definedNames>
  <calcPr calcId="191029"/>
</workbook>
</file>

<file path=xl/calcChain.xml><?xml version="1.0" encoding="utf-8"?>
<calcChain xmlns="http://schemas.openxmlformats.org/spreadsheetml/2006/main">
  <c r="T13" i="1" l="1"/>
  <c r="S13" i="1"/>
  <c r="S14" i="1"/>
  <c r="T14" i="1"/>
  <c r="S15" i="1"/>
  <c r="T15" i="1"/>
  <c r="P13" i="1"/>
  <c r="P14" i="1"/>
  <c r="P15" i="1"/>
  <c r="S11" i="1" l="1"/>
  <c r="P11" i="1"/>
  <c r="T11" i="1" l="1"/>
  <c r="S10" i="1" l="1"/>
  <c r="T10" i="1"/>
  <c r="P10" i="1"/>
  <c r="S7" i="1" l="1"/>
  <c r="T7" i="1"/>
  <c r="S8" i="1"/>
  <c r="T8" i="1"/>
  <c r="S9" i="1"/>
  <c r="T9" i="1"/>
  <c r="S12" i="1"/>
  <c r="T12" i="1"/>
  <c r="P7" i="1"/>
  <c r="P8" i="1"/>
  <c r="P9" i="1"/>
  <c r="P12" i="1"/>
  <c r="Q18" i="1" l="1"/>
  <c r="R18" i="1"/>
</calcChain>
</file>

<file path=xl/sharedStrings.xml><?xml version="1.0" encoding="utf-8"?>
<sst xmlns="http://schemas.openxmlformats.org/spreadsheetml/2006/main" count="94" uniqueCount="77">
  <si>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</si>
  <si>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</si>
  <si>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</si>
  <si>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</si>
  <si>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</si>
  <si>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</si>
  <si>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</si>
  <si>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</si>
  <si>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</si>
  <si>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</si>
  <si>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</si>
  <si>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</si>
  <si>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</si>
  <si>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</si>
  <si>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</si>
  <si>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</si>
  <si>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</si>
  <si>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</si>
  <si>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</si>
  <si>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</si>
  <si>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</si>
  <si>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</si>
  <si>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</si>
  <si>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</si>
  <si>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</si>
  <si>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</si>
  <si>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</si>
  <si>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</si>
  <si>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</si>
  <si>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</si>
  <si>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</si>
  <si>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</si>
  <si>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</si>
  <si>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</si>
  <si>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</si>
  <si>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Bc. Kristýna Hrbáčková,
Tel.: 731 269 833</t>
  </si>
  <si>
    <t>Chodské náměstí 1,
301 00 Plzeň,
Fakulta pedagogická -
Katedra německého jazyka, 
místnost CH 306</t>
  </si>
  <si>
    <t>Externí úložiště (disk)</t>
  </si>
  <si>
    <t xml:space="preserve">Příloha č. 2 Kupní smlouvy - technická specifikace
Výpočetní technika (III.) 086 - 2021 </t>
  </si>
  <si>
    <t>Externí disk 2,5".
Rozhraní USB 3.0.
Kapacita min. 1000GB.
Napájení přes USB.</t>
  </si>
  <si>
    <t>Kabel HDMI 2.0</t>
  </si>
  <si>
    <t>HDMI na VGA konverze</t>
  </si>
  <si>
    <t>Filip Bušek,
Tel.: 37763 5219,
E-mail: busekf@ujp.zcu.cz</t>
  </si>
  <si>
    <t>Univerzitní 2732/8, 
301 00 Plzeň,
Ústav jazykové přípravy, 
místnost UU 306</t>
  </si>
  <si>
    <t>Konektory HDMI, podpora 4k, prostupnost až 18Gb/S.</t>
  </si>
  <si>
    <t>Konverze z HDMI na VGA, rozlišení až full HD, prostupnost až 10.2Gb/S.</t>
  </si>
  <si>
    <t>Myš drátová</t>
  </si>
  <si>
    <t>Drátová 3 tlačítková myš.</t>
  </si>
  <si>
    <t>Klávesnice drátová</t>
  </si>
  <si>
    <t xml:space="preserve">Drátová CZ klávesnice s integrovanou čtečkou kontaktních čipových karet. </t>
  </si>
  <si>
    <t>Záruka na zboží min. 36 měsíců.</t>
  </si>
  <si>
    <t>Ing. Mašík Stanislav
Tel.: 37763 1724</t>
  </si>
  <si>
    <t>Univerzitní 14, 
301 00 Plzeň,
 Provoz a služby - Správa budov,
místnost UT 211</t>
  </si>
  <si>
    <t>Velikost úhlopříčky min. 22", rozlišení min. Full HD (1920x1080), poměr stran 16:9.
Rozhraní DVI nebo displayport, USB hub.
Jas min. 250 cd/m2.
Typ panelu IPS. 
Displayport kabel musí byt součástí dodávky.
Záruka na zboží min. 3 roky.</t>
  </si>
  <si>
    <t xml:space="preserve">Monitor LCD min. 22" </t>
  </si>
  <si>
    <t xml:space="preserve"> RAM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</si>
  <si>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</si>
  <si>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</si>
  <si>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1819 VS-21-006</t>
  </si>
  <si>
    <t>Záruka na zboží min. 60 měsíců.</t>
  </si>
  <si>
    <t>Libuše Květoňová, 
Tel. 37763 6203</t>
  </si>
  <si>
    <t>Klatovská 51,
301 00 Plzeň,
 Fakulta pedagogická -
Katedra hudební výchovy a kultury,
místnost KL 201b</t>
  </si>
  <si>
    <t>Formát 2,5".
Kapacita min. 250GB.
Interní rozhraní SATA 6 Gb/s.
Rychlost náhodného čtení min. 98 000 IOPS.
Rychlost náhodného zápisu min.  88 000 IOPS.
Rychlost čtení min. 560 MB/s.
Rychlost zápisu min. 530 MB/s.
Živostnost min. 150 TBW.
Záruka na zboží min. 5 let.</t>
  </si>
  <si>
    <t>Formát 2,5".
Kapacita min. 500GB.
Interní rozhraní SATA 6 Gb/s 3-bit.
MLC V-NAND flash. 
Rychlost čtení/zápisu min. 98 000/ 88 000 IOPS.
Vyrovnávací paměť: min. 512 MB DDR4 SDRAM.
Životnost min. 300 TBW.
Záruka min. 5 let.</t>
  </si>
  <si>
    <t xml:space="preserve">SSD disk min. 500GB </t>
  </si>
  <si>
    <t>SSD disk min. 250GB</t>
  </si>
  <si>
    <t>Operační paměť typu DDR3 DIMM (stolníPC).
Kapacita min. 4GB.
Rychlost min. 1600MHz (odpovídá PC3-12800), časování CL11.
Napájení 1,5 V.
Záruka min. 5 let.</t>
  </si>
  <si>
    <t>ADATA HV300 1TB černý (AHV300-1TU31-CBK), záruka 36 měsíců</t>
  </si>
  <si>
    <t>PremiumCord HDMI 2.0 High Speed+Ethernet, zlacené konektory, 2m (kphdm2-2), záruka 24 měsíců</t>
  </si>
  <si>
    <t>AlzaPower HDMI (M) na VGA (F) 0.1m matná černá (APW-ADHDVG01A), záruka 24 měsíců</t>
  </si>
  <si>
    <t>https://www.energystar.gov/productfinder/product/certified-displays/details/2363678</t>
  </si>
  <si>
    <t>Asus VA229QSB (90LM06C3-B01370) + DP kabel, záruka 36 měsíců</t>
  </si>
  <si>
    <t>GENIUS DX-110 USB 1000DPI black (31010116107), záruka 24 měsíců</t>
  </si>
  <si>
    <t>Dell klávesnice se čtečkou Smart karet KB-813 CZ (580-18352), záruka 24 měsíců</t>
  </si>
  <si>
    <t>Samsung 250GB 870 EVO (MZ-77E250B/EU), záruka 60 měsíců</t>
  </si>
  <si>
    <t>Samsung 500GB 870 EVO (MZ-77E500B/EU), záruka 60 měsíců</t>
  </si>
  <si>
    <t>PATRIOT 4GB DDR3-1600MHz CL11 DR (PSD34G16002), 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</si>
</sst>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21" fillId="0" borderId="0"/>
    <xf numFmtId="0" fontId="11" fillId="0" borderId="0"/>
  </cellStyleXfs>
  <cellXfs count="17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164" fontId="0" fillId="0" borderId="2" xfId="0" applyNumberFormat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left" vertical="center" wrapText="1" indent="1"/>
    </xf>
    <xf numFmtId="0" fontId="8" fillId="3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left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4" fillId="6" borderId="18" xfId="0" applyFont="1" applyFill="1" applyBorder="1" applyAlignment="1">
      <alignment horizontal="left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left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3" fontId="0" fillId="2" borderId="30" xfId="0" applyNumberForma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left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left" vertical="center" wrapText="1"/>
    </xf>
    <xf numFmtId="0" fontId="1" fillId="6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29" xfId="0" applyFont="1" applyFill="1" applyBorder="1" applyAlignment="1" applyProtection="1">
      <alignment horizontal="left" vertical="center" wrapText="1" indent="1"/>
      <protection locked="0"/>
    </xf>
    <xf numFmtId="0" fontId="17" fillId="4" borderId="27" xfId="0" applyFont="1" applyFill="1" applyBorder="1" applyAlignment="1" applyProtection="1">
      <alignment horizontal="lef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0" fillId="6" borderId="29" xfId="0" applyFont="1" applyFill="1" applyBorder="1" applyAlignment="1">
      <alignment horizontal="center" vertical="center" wrapText="1"/>
    </xf>
    <xf numFmtId="0" fontId="10" fillId="6" borderId="2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26" fillId="0" borderId="0" xfId="2" applyFont="1" applyAlignment="1">
      <alignment horizontal="left" vertical="center" wrapText="1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164" fontId="14" fillId="0" borderId="1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425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425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K1" zoomScale="115" zoomScaleNormal="115" workbookViewId="0">
      <selection activeCell="K6" sqref="K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77.710937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37.7109375" style="5" customWidth="1"/>
    <col min="12" max="12" width="33" style="5" customWidth="1"/>
    <col min="13" max="13" width="30.140625" style="5" customWidth="1"/>
    <col min="14" max="14" width="40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154" t="s">
        <v>38</v>
      </c>
      <c r="C1" s="155"/>
      <c r="D1" s="15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7"/>
      <c r="E3" s="117"/>
      <c r="F3" s="11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7"/>
      <c r="E4" s="117"/>
      <c r="F4" s="117"/>
      <c r="G4" s="117"/>
      <c r="H4" s="11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66" t="s">
        <v>2</v>
      </c>
      <c r="H5" s="167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5" t="s">
        <v>27</v>
      </c>
      <c r="H6" s="46" t="s">
        <v>31</v>
      </c>
      <c r="I6" s="40" t="s">
        <v>19</v>
      </c>
      <c r="J6" s="39" t="s">
        <v>20</v>
      </c>
      <c r="K6" s="39" t="s">
        <v>57</v>
      </c>
      <c r="L6" s="41" t="s">
        <v>21</v>
      </c>
      <c r="M6" s="42" t="s">
        <v>22</v>
      </c>
      <c r="N6" s="41" t="s">
        <v>23</v>
      </c>
      <c r="O6" s="41" t="s">
        <v>28</v>
      </c>
      <c r="P6" s="41" t="s">
        <v>24</v>
      </c>
      <c r="Q6" s="39" t="s">
        <v>5</v>
      </c>
      <c r="R6" s="43" t="s">
        <v>6</v>
      </c>
      <c r="S6" s="118" t="s">
        <v>7</v>
      </c>
      <c r="T6" s="44" t="s">
        <v>8</v>
      </c>
      <c r="U6" s="41" t="s">
        <v>25</v>
      </c>
      <c r="V6" s="41" t="s">
        <v>26</v>
      </c>
    </row>
    <row r="7" spans="1:22" ht="109.5" customHeight="1" thickTop="1" thickBot="1" x14ac:dyDescent="0.3">
      <c r="A7" s="20"/>
      <c r="B7" s="51">
        <v>1</v>
      </c>
      <c r="C7" s="52" t="s">
        <v>37</v>
      </c>
      <c r="D7" s="53">
        <v>2</v>
      </c>
      <c r="E7" s="54" t="s">
        <v>34</v>
      </c>
      <c r="F7" s="72" t="s">
        <v>39</v>
      </c>
      <c r="G7" s="119" t="s">
        <v>67</v>
      </c>
      <c r="H7" s="61"/>
      <c r="I7" s="62" t="s">
        <v>29</v>
      </c>
      <c r="J7" s="54" t="s">
        <v>30</v>
      </c>
      <c r="K7" s="54"/>
      <c r="L7" s="60"/>
      <c r="M7" s="63" t="s">
        <v>35</v>
      </c>
      <c r="N7" s="63" t="s">
        <v>36</v>
      </c>
      <c r="O7" s="55">
        <v>30</v>
      </c>
      <c r="P7" s="56">
        <f t="shared" ref="P7:P15" si="0">D7*Q7</f>
        <v>2312</v>
      </c>
      <c r="Q7" s="57">
        <v>1156</v>
      </c>
      <c r="R7" s="125">
        <v>1025</v>
      </c>
      <c r="S7" s="58">
        <f t="shared" ref="S7:S15" si="1">D7*R7</f>
        <v>2050</v>
      </c>
      <c r="T7" s="59" t="str">
        <f t="shared" ref="T7:T12" si="2">IF(ISNUMBER(R7), IF(R7&gt;Q7,"NEVYHOVUJE","VYHOVUJE")," ")</f>
        <v>VYHOVUJE</v>
      </c>
      <c r="U7" s="54"/>
      <c r="V7" s="54" t="s">
        <v>13</v>
      </c>
    </row>
    <row r="8" spans="1:22" ht="77.25" customHeight="1" x14ac:dyDescent="0.25">
      <c r="A8" s="20"/>
      <c r="B8" s="64">
        <v>2</v>
      </c>
      <c r="C8" s="65" t="s">
        <v>40</v>
      </c>
      <c r="D8" s="66">
        <v>5</v>
      </c>
      <c r="E8" s="71" t="s">
        <v>34</v>
      </c>
      <c r="F8" s="82" t="s">
        <v>44</v>
      </c>
      <c r="G8" s="120" t="s">
        <v>68</v>
      </c>
      <c r="H8" s="140"/>
      <c r="I8" s="164" t="s">
        <v>29</v>
      </c>
      <c r="J8" s="131" t="s">
        <v>30</v>
      </c>
      <c r="K8" s="131"/>
      <c r="L8" s="152"/>
      <c r="M8" s="169" t="s">
        <v>42</v>
      </c>
      <c r="N8" s="169" t="s">
        <v>43</v>
      </c>
      <c r="O8" s="137">
        <v>21</v>
      </c>
      <c r="P8" s="67">
        <f t="shared" si="0"/>
        <v>995</v>
      </c>
      <c r="Q8" s="68">
        <v>199</v>
      </c>
      <c r="R8" s="126">
        <v>73</v>
      </c>
      <c r="S8" s="69">
        <f t="shared" si="1"/>
        <v>365</v>
      </c>
      <c r="T8" s="70" t="str">
        <f t="shared" si="2"/>
        <v>VYHOVUJE</v>
      </c>
      <c r="U8" s="71"/>
      <c r="V8" s="131" t="s">
        <v>13</v>
      </c>
    </row>
    <row r="9" spans="1:22" ht="77.25" customHeight="1" thickBot="1" x14ac:dyDescent="0.3">
      <c r="A9" s="20"/>
      <c r="B9" s="73">
        <v>3</v>
      </c>
      <c r="C9" s="74" t="s">
        <v>41</v>
      </c>
      <c r="D9" s="75">
        <v>5</v>
      </c>
      <c r="E9" s="76" t="s">
        <v>34</v>
      </c>
      <c r="F9" s="77" t="s">
        <v>45</v>
      </c>
      <c r="G9" s="121" t="s">
        <v>69</v>
      </c>
      <c r="H9" s="144"/>
      <c r="I9" s="165"/>
      <c r="J9" s="151"/>
      <c r="K9" s="151"/>
      <c r="L9" s="153"/>
      <c r="M9" s="170"/>
      <c r="N9" s="170"/>
      <c r="O9" s="168"/>
      <c r="P9" s="78">
        <f t="shared" si="0"/>
        <v>1245</v>
      </c>
      <c r="Q9" s="79">
        <v>249</v>
      </c>
      <c r="R9" s="127">
        <v>146</v>
      </c>
      <c r="S9" s="80">
        <f t="shared" si="1"/>
        <v>730</v>
      </c>
      <c r="T9" s="81" t="str">
        <f t="shared" si="2"/>
        <v>VYHOVUJE</v>
      </c>
      <c r="U9" s="76"/>
      <c r="V9" s="151"/>
    </row>
    <row r="10" spans="1:22" ht="109.5" customHeight="1" x14ac:dyDescent="0.25">
      <c r="A10" s="20"/>
      <c r="B10" s="64">
        <v>4</v>
      </c>
      <c r="C10" s="65" t="s">
        <v>54</v>
      </c>
      <c r="D10" s="66">
        <v>1</v>
      </c>
      <c r="E10" s="71" t="s">
        <v>34</v>
      </c>
      <c r="F10" s="101" t="s">
        <v>53</v>
      </c>
      <c r="G10" s="120" t="s">
        <v>71</v>
      </c>
      <c r="H10" s="120" t="s">
        <v>70</v>
      </c>
      <c r="I10" s="171" t="s">
        <v>29</v>
      </c>
      <c r="J10" s="131" t="s">
        <v>30</v>
      </c>
      <c r="K10" s="131"/>
      <c r="L10" s="100" t="s">
        <v>50</v>
      </c>
      <c r="M10" s="150" t="s">
        <v>51</v>
      </c>
      <c r="N10" s="150" t="s">
        <v>52</v>
      </c>
      <c r="O10" s="137">
        <v>21</v>
      </c>
      <c r="P10" s="48">
        <f t="shared" si="0"/>
        <v>5200</v>
      </c>
      <c r="Q10" s="68">
        <v>5200</v>
      </c>
      <c r="R10" s="126">
        <v>3279</v>
      </c>
      <c r="S10" s="49">
        <f t="shared" si="1"/>
        <v>3279</v>
      </c>
      <c r="T10" s="50" t="str">
        <f t="shared" ref="T10" si="3">IF(ISNUMBER(R10), IF(R10&gt;Q10,"NEVYHOVUJE","VYHOVUJE")," ")</f>
        <v>VYHOVUJE</v>
      </c>
      <c r="U10" s="71"/>
      <c r="V10" s="71" t="s">
        <v>11</v>
      </c>
    </row>
    <row r="11" spans="1:22" ht="50.25" customHeight="1" x14ac:dyDescent="0.25">
      <c r="A11" s="20"/>
      <c r="B11" s="85">
        <v>5</v>
      </c>
      <c r="C11" s="86" t="s">
        <v>46</v>
      </c>
      <c r="D11" s="83">
        <v>1</v>
      </c>
      <c r="E11" s="84" t="s">
        <v>34</v>
      </c>
      <c r="F11" s="87" t="s">
        <v>47</v>
      </c>
      <c r="G11" s="122" t="s">
        <v>72</v>
      </c>
      <c r="H11" s="143"/>
      <c r="I11" s="172"/>
      <c r="J11" s="132"/>
      <c r="K11" s="132"/>
      <c r="L11" s="148"/>
      <c r="M11" s="135"/>
      <c r="N11" s="135"/>
      <c r="O11" s="138"/>
      <c r="P11" s="88">
        <f t="shared" si="0"/>
        <v>500</v>
      </c>
      <c r="Q11" s="89">
        <v>500</v>
      </c>
      <c r="R11" s="128">
        <v>100</v>
      </c>
      <c r="S11" s="90">
        <f t="shared" si="1"/>
        <v>100</v>
      </c>
      <c r="T11" s="91" t="str">
        <f t="shared" ref="T11" si="4">IF(ISNUMBER(R11), IF(R11&gt;Q11,"NEVYHOVUJE","VYHOVUJE")," ")</f>
        <v>VYHOVUJE</v>
      </c>
      <c r="U11" s="84"/>
      <c r="V11" s="84" t="s">
        <v>14</v>
      </c>
    </row>
    <row r="12" spans="1:22" ht="50.25" customHeight="1" thickBot="1" x14ac:dyDescent="0.3">
      <c r="A12" s="20"/>
      <c r="B12" s="102">
        <v>6</v>
      </c>
      <c r="C12" s="103" t="s">
        <v>48</v>
      </c>
      <c r="D12" s="104">
        <v>1</v>
      </c>
      <c r="E12" s="105" t="s">
        <v>34</v>
      </c>
      <c r="F12" s="106" t="s">
        <v>49</v>
      </c>
      <c r="G12" s="123" t="s">
        <v>73</v>
      </c>
      <c r="H12" s="144"/>
      <c r="I12" s="173"/>
      <c r="J12" s="132"/>
      <c r="K12" s="132"/>
      <c r="L12" s="149"/>
      <c r="M12" s="135"/>
      <c r="N12" s="135"/>
      <c r="O12" s="138"/>
      <c r="P12" s="107">
        <f t="shared" si="0"/>
        <v>500</v>
      </c>
      <c r="Q12" s="108">
        <v>500</v>
      </c>
      <c r="R12" s="129">
        <v>500</v>
      </c>
      <c r="S12" s="109">
        <f t="shared" si="1"/>
        <v>500</v>
      </c>
      <c r="T12" s="110" t="str">
        <f t="shared" si="2"/>
        <v>VYHOVUJE</v>
      </c>
      <c r="U12" s="105"/>
      <c r="V12" s="105" t="s">
        <v>15</v>
      </c>
    </row>
    <row r="13" spans="1:22" ht="173.25" customHeight="1" x14ac:dyDescent="0.25">
      <c r="A13" s="20"/>
      <c r="B13" s="64">
        <v>7</v>
      </c>
      <c r="C13" s="65" t="s">
        <v>65</v>
      </c>
      <c r="D13" s="66">
        <v>3</v>
      </c>
      <c r="E13" s="71" t="s">
        <v>34</v>
      </c>
      <c r="F13" s="114" t="s">
        <v>62</v>
      </c>
      <c r="G13" s="120" t="s">
        <v>74</v>
      </c>
      <c r="H13" s="140"/>
      <c r="I13" s="145" t="s">
        <v>29</v>
      </c>
      <c r="J13" s="131" t="s">
        <v>56</v>
      </c>
      <c r="K13" s="131" t="s">
        <v>58</v>
      </c>
      <c r="L13" s="111" t="s">
        <v>59</v>
      </c>
      <c r="M13" s="134" t="s">
        <v>60</v>
      </c>
      <c r="N13" s="134" t="s">
        <v>61</v>
      </c>
      <c r="O13" s="137">
        <v>21</v>
      </c>
      <c r="P13" s="67">
        <f t="shared" si="0"/>
        <v>3000</v>
      </c>
      <c r="Q13" s="68">
        <v>1000</v>
      </c>
      <c r="R13" s="126">
        <v>974</v>
      </c>
      <c r="S13" s="69">
        <f t="shared" si="1"/>
        <v>2922</v>
      </c>
      <c r="T13" s="70" t="str">
        <f t="shared" ref="T13:T15" si="5">IF(ISNUMBER(R13), IF(R13&gt;Q13,"NEVYHOVUJE","VYHOVUJE")," ")</f>
        <v>VYHOVUJE</v>
      </c>
      <c r="U13" s="71"/>
      <c r="V13" s="131" t="s">
        <v>12</v>
      </c>
    </row>
    <row r="14" spans="1:22" ht="144.75" customHeight="1" x14ac:dyDescent="0.25">
      <c r="A14" s="20"/>
      <c r="B14" s="85">
        <v>8</v>
      </c>
      <c r="C14" s="86" t="s">
        <v>64</v>
      </c>
      <c r="D14" s="83">
        <v>1</v>
      </c>
      <c r="E14" s="84" t="s">
        <v>34</v>
      </c>
      <c r="F14" s="115" t="s">
        <v>63</v>
      </c>
      <c r="G14" s="122" t="s">
        <v>75</v>
      </c>
      <c r="H14" s="141"/>
      <c r="I14" s="146"/>
      <c r="J14" s="132"/>
      <c r="K14" s="132"/>
      <c r="L14" s="112" t="s">
        <v>59</v>
      </c>
      <c r="M14" s="135"/>
      <c r="N14" s="135"/>
      <c r="O14" s="138"/>
      <c r="P14" s="88">
        <f t="shared" si="0"/>
        <v>3000</v>
      </c>
      <c r="Q14" s="89">
        <v>3000</v>
      </c>
      <c r="R14" s="128">
        <v>1542</v>
      </c>
      <c r="S14" s="90">
        <f t="shared" si="1"/>
        <v>1542</v>
      </c>
      <c r="T14" s="91" t="str">
        <f t="shared" si="5"/>
        <v>VYHOVUJE</v>
      </c>
      <c r="U14" s="84"/>
      <c r="V14" s="132"/>
    </row>
    <row r="15" spans="1:22" ht="113.25" customHeight="1" thickBot="1" x14ac:dyDescent="0.3">
      <c r="A15" s="20"/>
      <c r="B15" s="92">
        <v>9</v>
      </c>
      <c r="C15" s="93" t="s">
        <v>55</v>
      </c>
      <c r="D15" s="94">
        <v>2</v>
      </c>
      <c r="E15" s="95" t="s">
        <v>34</v>
      </c>
      <c r="F15" s="116" t="s">
        <v>66</v>
      </c>
      <c r="G15" s="124" t="s">
        <v>76</v>
      </c>
      <c r="H15" s="142"/>
      <c r="I15" s="147"/>
      <c r="J15" s="133"/>
      <c r="K15" s="133"/>
      <c r="L15" s="113" t="s">
        <v>59</v>
      </c>
      <c r="M15" s="136"/>
      <c r="N15" s="136"/>
      <c r="O15" s="139"/>
      <c r="P15" s="96">
        <f t="shared" si="0"/>
        <v>1000</v>
      </c>
      <c r="Q15" s="97">
        <v>500</v>
      </c>
      <c r="R15" s="130">
        <v>416</v>
      </c>
      <c r="S15" s="98">
        <f t="shared" si="1"/>
        <v>832</v>
      </c>
      <c r="T15" s="99" t="str">
        <f t="shared" si="5"/>
        <v>VYHOVUJE</v>
      </c>
      <c r="U15" s="95"/>
      <c r="V15" s="133"/>
    </row>
    <row r="16" spans="1:22" ht="17.4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82.9" customHeight="1" thickTop="1" thickBot="1" x14ac:dyDescent="0.3">
      <c r="B17" s="160" t="s">
        <v>33</v>
      </c>
      <c r="C17" s="160"/>
      <c r="D17" s="160"/>
      <c r="E17" s="160"/>
      <c r="F17" s="160"/>
      <c r="G17" s="160"/>
      <c r="H17" s="160"/>
      <c r="I17" s="160"/>
      <c r="J17" s="21"/>
      <c r="K17" s="21"/>
      <c r="L17" s="7"/>
      <c r="M17" s="7"/>
      <c r="N17" s="7"/>
      <c r="O17" s="22"/>
      <c r="P17" s="22"/>
      <c r="Q17" s="23" t="s">
        <v>9</v>
      </c>
      <c r="R17" s="161" t="s">
        <v>10</v>
      </c>
      <c r="S17" s="162"/>
      <c r="T17" s="163"/>
      <c r="U17" s="24"/>
      <c r="V17" s="25"/>
    </row>
    <row r="18" spans="2:22" ht="43.15" customHeight="1" thickTop="1" thickBot="1" x14ac:dyDescent="0.3">
      <c r="B18" s="156" t="s">
        <v>32</v>
      </c>
      <c r="C18" s="156"/>
      <c r="D18" s="156"/>
      <c r="E18" s="156"/>
      <c r="F18" s="156"/>
      <c r="G18" s="156"/>
      <c r="I18" s="26"/>
      <c r="L18" s="9"/>
      <c r="M18" s="9"/>
      <c r="N18" s="9"/>
      <c r="O18" s="27"/>
      <c r="P18" s="27"/>
      <c r="Q18" s="28">
        <f>SUM(P7:P15)</f>
        <v>17752</v>
      </c>
      <c r="R18" s="157">
        <f>SUM(S7:S15)</f>
        <v>12320</v>
      </c>
      <c r="S18" s="158"/>
      <c r="T18" s="159"/>
    </row>
    <row r="19" spans="2:22" ht="15.75" thickTop="1" x14ac:dyDescent="0.25">
      <c r="H19" s="11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47"/>
      <c r="C20" s="47"/>
      <c r="D20" s="47"/>
      <c r="E20" s="47"/>
      <c r="F20" s="47"/>
      <c r="G20" s="117"/>
      <c r="H20" s="11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7"/>
      <c r="C21" s="47"/>
      <c r="D21" s="47"/>
      <c r="E21" s="47"/>
      <c r="F21" s="47"/>
      <c r="G21" s="117"/>
      <c r="H21" s="11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7"/>
      <c r="C22" s="47"/>
      <c r="D22" s="47"/>
      <c r="E22" s="47"/>
      <c r="F22" s="47"/>
      <c r="G22" s="117"/>
      <c r="H22" s="11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17"/>
      <c r="H23" s="11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H24" s="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17"/>
      <c r="H25" s="11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17"/>
      <c r="H26" s="11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17"/>
      <c r="H27" s="11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17"/>
      <c r="H28" s="11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17"/>
      <c r="H29" s="11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17"/>
      <c r="H30" s="11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17"/>
      <c r="H31" s="11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17"/>
      <c r="H32" s="11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7"/>
      <c r="H33" s="11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7"/>
      <c r="H34" s="11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7"/>
      <c r="H35" s="11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7"/>
      <c r="H36" s="11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7"/>
      <c r="H37" s="11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7"/>
      <c r="H38" s="11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7"/>
      <c r="H39" s="11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7"/>
      <c r="H40" s="11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7"/>
      <c r="H41" s="11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7"/>
      <c r="H42" s="11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7"/>
      <c r="H43" s="11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7"/>
      <c r="H44" s="11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7"/>
      <c r="H45" s="11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7"/>
      <c r="H46" s="11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7"/>
      <c r="H47" s="11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7"/>
      <c r="H48" s="11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7"/>
      <c r="H49" s="11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7"/>
      <c r="H50" s="11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7"/>
      <c r="H51" s="11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7"/>
      <c r="H52" s="11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7"/>
      <c r="H53" s="11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7"/>
      <c r="H54" s="11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7"/>
      <c r="H55" s="11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7"/>
      <c r="H56" s="11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7"/>
      <c r="H57" s="11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7"/>
      <c r="H58" s="11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7"/>
      <c r="H59" s="11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7"/>
      <c r="H60" s="11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7"/>
      <c r="H61" s="11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7"/>
      <c r="H62" s="11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7"/>
      <c r="H63" s="11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7"/>
      <c r="H64" s="11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7"/>
      <c r="H65" s="11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7"/>
      <c r="H66" s="11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7"/>
      <c r="H67" s="11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7"/>
      <c r="H68" s="11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7"/>
      <c r="H69" s="11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7"/>
      <c r="H70" s="11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7"/>
      <c r="H71" s="11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7"/>
      <c r="H72" s="11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7"/>
      <c r="H73" s="11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7"/>
      <c r="H74" s="11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7"/>
      <c r="H75" s="11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7"/>
      <c r="H76" s="11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7"/>
      <c r="H77" s="11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7"/>
      <c r="H78" s="11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7"/>
      <c r="H79" s="11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7"/>
      <c r="H80" s="11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7"/>
      <c r="H81" s="11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7"/>
      <c r="H82" s="11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7"/>
      <c r="H83" s="11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7"/>
      <c r="H84" s="11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7"/>
      <c r="H85" s="11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7"/>
      <c r="H86" s="11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7"/>
      <c r="H87" s="11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7"/>
      <c r="H88" s="11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7"/>
      <c r="H89" s="11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7"/>
      <c r="H90" s="11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7"/>
      <c r="H91" s="11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7"/>
      <c r="H92" s="11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7"/>
      <c r="H93" s="11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7"/>
      <c r="H94" s="11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7"/>
      <c r="H95" s="11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7"/>
      <c r="H96" s="11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7"/>
      <c r="H97" s="11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7"/>
      <c r="H98" s="11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7"/>
      <c r="H99" s="11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7"/>
      <c r="H100" s="11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7"/>
      <c r="H101" s="11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7"/>
      <c r="H102" s="11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7"/>
      <c r="H103" s="117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7"/>
      <c r="H104" s="117"/>
      <c r="I104" s="11"/>
      <c r="J104" s="11"/>
      <c r="K104" s="11"/>
      <c r="L104" s="11"/>
      <c r="M104" s="11"/>
      <c r="N104" s="6"/>
      <c r="O104" s="6"/>
      <c r="P104" s="6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mergeCells count="31">
    <mergeCell ref="H8:H9"/>
    <mergeCell ref="B1:D1"/>
    <mergeCell ref="B18:G18"/>
    <mergeCell ref="R18:T18"/>
    <mergeCell ref="B17:I17"/>
    <mergeCell ref="R17:T17"/>
    <mergeCell ref="I8:I9"/>
    <mergeCell ref="J8:J9"/>
    <mergeCell ref="K8:K9"/>
    <mergeCell ref="G5:H5"/>
    <mergeCell ref="O8:O9"/>
    <mergeCell ref="M8:M9"/>
    <mergeCell ref="N8:N9"/>
    <mergeCell ref="I10:I12"/>
    <mergeCell ref="J10:J12"/>
    <mergeCell ref="K10:K12"/>
    <mergeCell ref="M10:M12"/>
    <mergeCell ref="N10:N12"/>
    <mergeCell ref="O10:O12"/>
    <mergeCell ref="V8:V9"/>
    <mergeCell ref="L8:L9"/>
    <mergeCell ref="H11:H12"/>
    <mergeCell ref="I13:I15"/>
    <mergeCell ref="J13:J15"/>
    <mergeCell ref="K13:K15"/>
    <mergeCell ref="L11:L12"/>
    <mergeCell ref="V13:V15"/>
    <mergeCell ref="M13:M15"/>
    <mergeCell ref="N13:N15"/>
    <mergeCell ref="O13:O15"/>
    <mergeCell ref="H13:H15"/>
  </mergeCells>
  <conditionalFormatting sqref="D7:D15 B7:B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7:H8 R7:R15 G10:H11 G9 G14:G15 G13:H13 G12">
    <cfRule type="containsBlanks" dxfId="3" priority="29">
      <formula>LEN(TRIM(G7))=0</formula>
    </cfRule>
  </conditionalFormatting>
  <conditionalFormatting sqref="G7:H8 R7:R15 G10:H11 G9 G14:G15 G13:H13 G12">
    <cfRule type="notContainsBlanks" dxfId="2" priority="27">
      <formula>LEN(TRIM(G7))&gt;0</formula>
    </cfRule>
  </conditionalFormatting>
  <conditionalFormatting sqref="G7:H8 G10:H11 G9 G14:G15 G13:H13 G12 R7:R15">
    <cfRule type="notContainsBlanks" dxfId="1" priority="26">
      <formula>LEN(TRIM(G7))&gt;0</formula>
    </cfRule>
  </conditionalFormatting>
  <conditionalFormatting sqref="G7:H8 G10:H11 G9 G14:G15 G13:H13 G12">
    <cfRule type="notContainsBlanks" dxfId="0" priority="25">
      <formula>LEN(TRIM(G7))&gt;0</formula>
    </cfRule>
  </conditionalFormatting>
  <dataValidations count="4">
    <dataValidation type="list" showInputMessage="1" showErrorMessage="1" sqref="J7:J8 J10" xr:uid="{00000000-0002-0000-0000-000000000000}">
      <formula1>"ANO,NE"</formula1>
    </dataValidation>
    <dataValidation type="list" showInputMessage="1" showErrorMessage="1" sqref="E7:E15" xr:uid="{00000000-0002-0000-0000-000001000000}">
      <formula1>"ks,bal,sada,m,"</formula1>
    </dataValidation>
    <dataValidation type="list" allowBlank="1" showInputMessage="1" showErrorMessage="1" sqref="J13" xr:uid="{F6E3C1C2-4DD4-45BB-9F2A-0ED01810A1ED}">
      <formula1>"ANO,NE"</formula1>
    </dataValidation>
    <dataValidation type="list" allowBlank="1" showInputMessage="1" showErrorMessage="1" sqref="V7:V8 V10:V13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2021-08-13T06:19:33Z</dcterms:modified>
</cp:coreProperties>
</file>